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DNS\DNS-do_ALFRESCA\Tonery_2021\T-034\"/>
    </mc:Choice>
  </mc:AlternateContent>
  <xr:revisionPtr revIDLastSave="0" documentId="13_ncr:1_{15B1645C-2B16-4092-A582-81A4F76D033D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Tonery" sheetId="1" r:id="rId1"/>
    <sheet name="SOP_T" sheetId="2" r:id="rId2"/>
    <sheet name="CPV" sheetId="4" r:id="rId3"/>
  </sheets>
  <definedNames>
    <definedName name="_xlnm.Print_Area" localSheetId="0">Tonery!$B$1:$U$23</definedName>
  </definedNames>
  <calcPr calcId="191029"/>
</workbook>
</file>

<file path=xl/calcChain.xml><?xml version="1.0" encoding="utf-8"?>
<calcChain xmlns="http://schemas.openxmlformats.org/spreadsheetml/2006/main">
  <c r="S11" i="1" l="1"/>
  <c r="S12" i="1"/>
  <c r="S17" i="1"/>
  <c r="S18" i="1"/>
  <c r="S8" i="1"/>
  <c r="S9" i="1"/>
  <c r="S10" i="1"/>
  <c r="S13" i="1"/>
  <c r="S14" i="1"/>
  <c r="S15" i="1"/>
  <c r="S16" i="1"/>
  <c r="S19" i="1"/>
  <c r="S20" i="1"/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 l="1"/>
  <c r="S7" i="1" l="1"/>
  <c r="R7" i="1"/>
  <c r="Q23" i="1" s="1"/>
  <c r="O7" i="1"/>
  <c r="P23" i="1" s="1"/>
</calcChain>
</file>

<file path=xl/sharedStrings.xml><?xml version="1.0" encoding="utf-8"?>
<sst xmlns="http://schemas.openxmlformats.org/spreadsheetml/2006/main" count="93" uniqueCount="72">
  <si>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</si>
  <si>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</si>
  <si>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</si>
  <si>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</si>
  <si>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</si>
  <si>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</si>
  <si>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</si>
  <si>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</si>
  <si>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</si>
  <si>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</si>
  <si>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</si>
  <si>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</si>
  <si>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</si>
  <si>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</si>
  <si>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</si>
  <si>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</si>
  <si>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</si>
  <si>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</si>
  <si>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</si>
  <si>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</si>
  <si>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</si>
  <si>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</si>
  <si>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</si>
  <si>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</si>
  <si>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</si>
  <si>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</si>
  <si>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</si>
  <si>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</si>
  <si>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</si>
  <si>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</si>
  <si>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</si>
  <si>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</si>
  <si>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</si>
  <si>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</si>
  <si>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</si>
  <si>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</si>
  <si>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</si>
  <si>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</si>
  <si>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</si>
  <si>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</si>
  <si>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Příloha č. 2 Kupní smlouvy - technická specifikace
Tonery (II.) 034 - 2021 (originální)</t>
  </si>
  <si>
    <t>Toner do tiskárny TA P-5532DN - černý</t>
  </si>
  <si>
    <t>Toner do tiskárny OKI C321dn - azurový (cyan)</t>
  </si>
  <si>
    <t>Toner do tiskárny OKI C321dn - černý (black)</t>
  </si>
  <si>
    <t>Toner do tiskárny OKI C321dn - žlutý (yellow)</t>
  </si>
  <si>
    <t>Toner do tiskárny OKI C321dn - purpurový (magenta)</t>
  </si>
  <si>
    <t>NE</t>
  </si>
  <si>
    <t>Pokud financováno z projektových prostředků, pak ŘEŠITEL uvede: NÁZEV A ČÍSLO DOTAČNÍHO PROJEKTU</t>
  </si>
  <si>
    <t>Toner do kopírovacího stroje Triumph Adler DC 2435 - černý</t>
  </si>
  <si>
    <t>Toner do tiskárny HP LJ 1300 - černý</t>
  </si>
  <si>
    <t>Originální toner. Výtěžnost 1 600 stran.</t>
  </si>
  <si>
    <t xml:space="preserve">Originální toner. Výtěžnost 2 500 stran. </t>
  </si>
  <si>
    <t>Originální toner. Výtěžnost 35 000 stran.</t>
  </si>
  <si>
    <t xml:space="preserve">Originální toner. Výtěžnost 2 000 stran. </t>
  </si>
  <si>
    <t xml:space="preserve">Originální toner. Výtěžnost 6 000 stran. </t>
  </si>
  <si>
    <t xml:space="preserve">Originální toner. Výtěžnost 6 500 stran. </t>
  </si>
  <si>
    <t>Originální toner. Výtěžnost 7 000 stran.</t>
  </si>
  <si>
    <t xml:space="preserve">Originální toner. Výtěžnost 1 500 stran. </t>
  </si>
  <si>
    <t xml:space="preserve">Originální toner. Výtěžnost 25 000 stran. </t>
  </si>
  <si>
    <t xml:space="preserve">Originální toner. Výtěžnost 12 500 stran. </t>
  </si>
  <si>
    <t xml:space="preserve">Originální toner. Výtěžnost 2 200 stran. </t>
  </si>
  <si>
    <t>KSA - Bc. Jitka Vlasáková, 
Tel.: 37763 5303, 
602 135 390,
E-mail: jvlasako@ksa.zcu.cz</t>
  </si>
  <si>
    <t xml:space="preserve">Sedláčkova 15, 
301 00 Plzeň,
 Fakulta filozofická - Katedra antropologie,
místnost SP 307 
</t>
  </si>
  <si>
    <t>Hrad Nečtiny 1,
331 62 Nečtiny,
Školící a ubytovací zařízení Nečtiny,
místnost NC 005</t>
  </si>
  <si>
    <t xml:space="preserve">David Koudela,
Tel.: 607 963 742,
E-mail: koudelad@suz.zcu.cz </t>
  </si>
  <si>
    <t>Toner do tiskárny HP LaserJet P3015 - černý</t>
  </si>
  <si>
    <t>Toner do tiskárny OKI B412DN - černý</t>
  </si>
  <si>
    <t>Toner do tiskárny HP LJ 2055dn - černý</t>
  </si>
  <si>
    <t>Toner do tiskárny OKI C5600dn - černý (B-black)</t>
  </si>
  <si>
    <t>Toner do tiskárny OKI C5600dn - žlutý (Y-yellow)</t>
  </si>
  <si>
    <t>Toner do tiskárny OKI C5600dn - purpurový (M-magenta)</t>
  </si>
  <si>
    <t>Toner do tiskárny HP LaserJet Pro MFP 130 fw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</si>
</sst>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4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Alignment="1">
      <alignment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22" fillId="6" borderId="22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0" borderId="21" xfId="0" applyBorder="1"/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9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70"/>
  <sheetViews>
    <sheetView tabSelected="1" zoomScale="55" zoomScaleNormal="55" workbookViewId="0">
      <selection activeCell="G7" sqref="G7"/>
    </sheetView>
  </sheetViews>
  <sheetFormatPr defaultRowHeight="14.5" x14ac:dyDescent="0.35"/>
  <cols>
    <col min="1" max="1" width="1.453125" style="5" bestFit="1" customWidth="1"/>
    <col min="2" max="2" width="5.7265625" style="5" bestFit="1" customWidth="1"/>
    <col min="3" max="3" width="55.7265625" style="1" customWidth="1"/>
    <col min="4" max="4" width="11.7265625" style="2" customWidth="1"/>
    <col min="5" max="5" width="11.26953125" style="3" customWidth="1"/>
    <col min="6" max="6" width="45" style="1" customWidth="1"/>
    <col min="7" max="7" width="27.81640625" style="1" customWidth="1"/>
    <col min="8" max="8" width="19.453125" style="1" customWidth="1"/>
    <col min="9" max="9" width="13.1796875" style="1" customWidth="1"/>
    <col min="10" max="10" width="15" style="1" customWidth="1"/>
    <col min="11" max="11" width="22.26953125" style="5" hidden="1" customWidth="1"/>
    <col min="12" max="12" width="31.26953125" style="5" customWidth="1"/>
    <col min="13" max="13" width="44.36328125" style="5" customWidth="1"/>
    <col min="14" max="14" width="23.54296875" style="1" customWidth="1"/>
    <col min="15" max="15" width="17.7265625" style="1" hidden="1" customWidth="1"/>
    <col min="16" max="16" width="21.54296875" style="5" customWidth="1"/>
    <col min="17" max="17" width="23.7265625" style="5" customWidth="1"/>
    <col min="18" max="18" width="20.7265625" style="5" bestFit="1" customWidth="1"/>
    <col min="19" max="19" width="19.7265625" style="5" bestFit="1" customWidth="1"/>
    <col min="20" max="20" width="11.54296875" style="5" hidden="1" customWidth="1"/>
    <col min="21" max="21" width="39.1796875" style="4" customWidth="1"/>
    <col min="22" max="16384" width="8.7265625" style="5"/>
  </cols>
  <sheetData>
    <row r="1" spans="2:22" ht="43.15" customHeight="1" x14ac:dyDescent="0.35">
      <c r="B1" s="106" t="s">
        <v>40</v>
      </c>
      <c r="C1" s="107"/>
      <c r="D1" s="39"/>
      <c r="E1" s="40"/>
    </row>
    <row r="2" spans="2:22" ht="18.75" customHeight="1" x14ac:dyDescent="0.35">
      <c r="B2" s="10"/>
      <c r="C2" s="5"/>
      <c r="D2" s="10"/>
      <c r="E2" s="11"/>
      <c r="F2" s="6"/>
      <c r="G2" s="50"/>
      <c r="H2" s="50"/>
      <c r="I2" s="50"/>
      <c r="J2" s="48"/>
      <c r="K2" s="49"/>
      <c r="L2" s="49"/>
      <c r="N2" s="6"/>
      <c r="O2" s="6"/>
      <c r="P2" s="7"/>
      <c r="Q2" s="7"/>
      <c r="S2" s="7"/>
      <c r="T2" s="8"/>
      <c r="U2" s="9"/>
    </row>
    <row r="3" spans="2:22" ht="18" customHeight="1" x14ac:dyDescent="0.35">
      <c r="B3" s="15"/>
      <c r="C3" s="13" t="s">
        <v>0</v>
      </c>
      <c r="D3" s="14"/>
      <c r="E3" s="14"/>
      <c r="F3" s="14"/>
      <c r="G3" s="51"/>
      <c r="H3" s="51"/>
      <c r="I3" s="51"/>
      <c r="J3" s="51"/>
      <c r="K3" s="51"/>
      <c r="L3" s="51"/>
      <c r="M3" s="7"/>
      <c r="N3" s="42"/>
      <c r="O3" s="4"/>
      <c r="P3" s="42"/>
      <c r="Q3" s="42"/>
      <c r="R3" s="42"/>
      <c r="S3" s="42"/>
    </row>
    <row r="4" spans="2:22" ht="18" customHeight="1" thickBot="1" x14ac:dyDescent="0.4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2" ht="34.5" customHeight="1" thickBot="1" x14ac:dyDescent="0.4">
      <c r="B5" s="18"/>
      <c r="C5" s="19"/>
      <c r="D5" s="20"/>
      <c r="E5" s="20"/>
      <c r="F5" s="6"/>
      <c r="G5" s="21" t="s">
        <v>2</v>
      </c>
      <c r="H5" s="45"/>
      <c r="I5" s="6"/>
      <c r="J5" s="6"/>
      <c r="N5" s="22"/>
      <c r="O5" s="22"/>
      <c r="Q5" s="21" t="s">
        <v>2</v>
      </c>
      <c r="U5" s="12"/>
    </row>
    <row r="6" spans="2:22" ht="102.75" customHeight="1" thickTop="1" thickBot="1" x14ac:dyDescent="0.4">
      <c r="B6" s="23" t="s">
        <v>3</v>
      </c>
      <c r="C6" s="44" t="s">
        <v>27</v>
      </c>
      <c r="D6" s="24" t="s">
        <v>4</v>
      </c>
      <c r="E6" s="44" t="s">
        <v>28</v>
      </c>
      <c r="F6" s="44" t="s">
        <v>29</v>
      </c>
      <c r="G6" s="25" t="s">
        <v>5</v>
      </c>
      <c r="H6" s="44" t="s">
        <v>24</v>
      </c>
      <c r="I6" s="44" t="s">
        <v>30</v>
      </c>
      <c r="J6" s="44" t="s">
        <v>31</v>
      </c>
      <c r="K6" s="24" t="s">
        <v>47</v>
      </c>
      <c r="L6" s="52" t="s">
        <v>32</v>
      </c>
      <c r="M6" s="44" t="s">
        <v>35</v>
      </c>
      <c r="N6" s="44" t="s">
        <v>33</v>
      </c>
      <c r="O6" s="44" t="s">
        <v>34</v>
      </c>
      <c r="P6" s="24" t="s">
        <v>6</v>
      </c>
      <c r="Q6" s="26" t="s">
        <v>7</v>
      </c>
      <c r="R6" s="55" t="s">
        <v>8</v>
      </c>
      <c r="S6" s="55" t="s">
        <v>9</v>
      </c>
      <c r="T6" s="44" t="s">
        <v>36</v>
      </c>
      <c r="U6" s="128" t="s">
        <v>37</v>
      </c>
      <c r="V6" s="133"/>
    </row>
    <row r="7" spans="2:22" ht="77" customHeight="1" thickTop="1" x14ac:dyDescent="0.35">
      <c r="B7" s="56">
        <v>1</v>
      </c>
      <c r="C7" s="96" t="s">
        <v>65</v>
      </c>
      <c r="D7" s="57">
        <v>1</v>
      </c>
      <c r="E7" s="58" t="s">
        <v>38</v>
      </c>
      <c r="F7" s="96" t="s">
        <v>59</v>
      </c>
      <c r="G7" s="139"/>
      <c r="H7" s="59" t="str">
        <f t="shared" ref="H7:H20" si="0">IF(P7&gt;1999,"ANO","NE")</f>
        <v>ANO</v>
      </c>
      <c r="I7" s="118" t="s">
        <v>39</v>
      </c>
      <c r="J7" s="103" t="s">
        <v>46</v>
      </c>
      <c r="K7" s="121"/>
      <c r="L7" s="124" t="s">
        <v>61</v>
      </c>
      <c r="M7" s="124" t="s">
        <v>62</v>
      </c>
      <c r="N7" s="125">
        <v>14</v>
      </c>
      <c r="O7" s="76">
        <f>D7*P7</f>
        <v>4800</v>
      </c>
      <c r="P7" s="60">
        <v>4800</v>
      </c>
      <c r="Q7" s="134"/>
      <c r="R7" s="77">
        <f>D7*Q7</f>
        <v>0</v>
      </c>
      <c r="S7" s="101" t="str">
        <f t="shared" ref="S7:S20" si="1">IF(ISNUMBER(Q7), IF(Q7&gt;P7,"NEVYHOVUJE","VYHOVUJE")," ")</f>
        <v xml:space="preserve"> </v>
      </c>
      <c r="T7" s="58"/>
      <c r="U7" s="129" t="s">
        <v>10</v>
      </c>
      <c r="V7" s="133"/>
    </row>
    <row r="8" spans="2:22" ht="77" customHeight="1" x14ac:dyDescent="0.35">
      <c r="B8" s="70">
        <v>2</v>
      </c>
      <c r="C8" s="71" t="s">
        <v>41</v>
      </c>
      <c r="D8" s="72">
        <v>1</v>
      </c>
      <c r="E8" s="73" t="s">
        <v>38</v>
      </c>
      <c r="F8" s="97" t="s">
        <v>58</v>
      </c>
      <c r="G8" s="140"/>
      <c r="H8" s="74" t="str">
        <f t="shared" si="0"/>
        <v>ANO</v>
      </c>
      <c r="I8" s="119"/>
      <c r="J8" s="104"/>
      <c r="K8" s="122"/>
      <c r="L8" s="122"/>
      <c r="M8" s="122"/>
      <c r="N8" s="126"/>
      <c r="O8" s="66">
        <f t="shared" ref="O8:O20" si="2">D8*P8</f>
        <v>3000</v>
      </c>
      <c r="P8" s="75">
        <v>3000</v>
      </c>
      <c r="Q8" s="135"/>
      <c r="R8" s="68">
        <f t="shared" ref="R8:R20" si="3">D8*Q8</f>
        <v>0</v>
      </c>
      <c r="S8" s="69" t="str">
        <f t="shared" si="1"/>
        <v xml:space="preserve"> </v>
      </c>
      <c r="T8" s="73"/>
      <c r="U8" s="130"/>
      <c r="V8" s="133"/>
    </row>
    <row r="9" spans="2:22" ht="77" customHeight="1" x14ac:dyDescent="0.35">
      <c r="B9" s="61">
        <v>3</v>
      </c>
      <c r="C9" s="62" t="s">
        <v>42</v>
      </c>
      <c r="D9" s="63">
        <v>1</v>
      </c>
      <c r="E9" s="64" t="s">
        <v>38</v>
      </c>
      <c r="F9" s="98" t="s">
        <v>57</v>
      </c>
      <c r="G9" s="141"/>
      <c r="H9" s="65" t="str">
        <f t="shared" si="0"/>
        <v>ANO</v>
      </c>
      <c r="I9" s="119"/>
      <c r="J9" s="104"/>
      <c r="K9" s="122"/>
      <c r="L9" s="122"/>
      <c r="M9" s="122"/>
      <c r="N9" s="126"/>
      <c r="O9" s="66">
        <f t="shared" si="2"/>
        <v>2000</v>
      </c>
      <c r="P9" s="67">
        <v>2000</v>
      </c>
      <c r="Q9" s="136"/>
      <c r="R9" s="68">
        <f t="shared" si="3"/>
        <v>0</v>
      </c>
      <c r="S9" s="69" t="str">
        <f t="shared" si="1"/>
        <v xml:space="preserve"> </v>
      </c>
      <c r="T9" s="64"/>
      <c r="U9" s="130"/>
      <c r="V9" s="133"/>
    </row>
    <row r="10" spans="2:22" ht="77" customHeight="1" x14ac:dyDescent="0.35">
      <c r="B10" s="61">
        <v>4</v>
      </c>
      <c r="C10" s="62" t="s">
        <v>43</v>
      </c>
      <c r="D10" s="63">
        <v>1</v>
      </c>
      <c r="E10" s="64" t="s">
        <v>38</v>
      </c>
      <c r="F10" s="98" t="s">
        <v>60</v>
      </c>
      <c r="G10" s="141"/>
      <c r="H10" s="65" t="str">
        <f t="shared" si="0"/>
        <v>ANO</v>
      </c>
      <c r="I10" s="119"/>
      <c r="J10" s="104"/>
      <c r="K10" s="122"/>
      <c r="L10" s="122"/>
      <c r="M10" s="122"/>
      <c r="N10" s="126"/>
      <c r="O10" s="66">
        <f t="shared" si="2"/>
        <v>2000</v>
      </c>
      <c r="P10" s="67">
        <v>2000</v>
      </c>
      <c r="Q10" s="136"/>
      <c r="R10" s="68">
        <f t="shared" si="3"/>
        <v>0</v>
      </c>
      <c r="S10" s="69" t="str">
        <f t="shared" si="1"/>
        <v xml:space="preserve"> </v>
      </c>
      <c r="T10" s="64"/>
      <c r="U10" s="130"/>
      <c r="V10" s="133"/>
    </row>
    <row r="11" spans="2:22" ht="77" customHeight="1" x14ac:dyDescent="0.35">
      <c r="B11" s="61">
        <v>5</v>
      </c>
      <c r="C11" s="62" t="s">
        <v>44</v>
      </c>
      <c r="D11" s="63">
        <v>1</v>
      </c>
      <c r="E11" s="64" t="s">
        <v>38</v>
      </c>
      <c r="F11" s="98" t="s">
        <v>57</v>
      </c>
      <c r="G11" s="141"/>
      <c r="H11" s="65" t="str">
        <f t="shared" si="0"/>
        <v>ANO</v>
      </c>
      <c r="I11" s="119"/>
      <c r="J11" s="104"/>
      <c r="K11" s="122"/>
      <c r="L11" s="122"/>
      <c r="M11" s="122"/>
      <c r="N11" s="126"/>
      <c r="O11" s="66">
        <f t="shared" si="2"/>
        <v>2000</v>
      </c>
      <c r="P11" s="67">
        <v>2000</v>
      </c>
      <c r="Q11" s="136"/>
      <c r="R11" s="68">
        <f t="shared" si="3"/>
        <v>0</v>
      </c>
      <c r="S11" s="69" t="str">
        <f t="shared" si="1"/>
        <v xml:space="preserve"> </v>
      </c>
      <c r="T11" s="64"/>
      <c r="U11" s="130"/>
      <c r="V11" s="133"/>
    </row>
    <row r="12" spans="2:22" ht="77" customHeight="1" x14ac:dyDescent="0.35">
      <c r="B12" s="61">
        <v>6</v>
      </c>
      <c r="C12" s="62" t="s">
        <v>45</v>
      </c>
      <c r="D12" s="63">
        <v>1</v>
      </c>
      <c r="E12" s="64" t="s">
        <v>38</v>
      </c>
      <c r="F12" s="98" t="s">
        <v>57</v>
      </c>
      <c r="G12" s="141"/>
      <c r="H12" s="65" t="str">
        <f t="shared" si="0"/>
        <v>ANO</v>
      </c>
      <c r="I12" s="119"/>
      <c r="J12" s="104"/>
      <c r="K12" s="122"/>
      <c r="L12" s="122"/>
      <c r="M12" s="122"/>
      <c r="N12" s="126"/>
      <c r="O12" s="66">
        <f t="shared" si="2"/>
        <v>2000</v>
      </c>
      <c r="P12" s="67">
        <v>2000</v>
      </c>
      <c r="Q12" s="136"/>
      <c r="R12" s="68">
        <f t="shared" si="3"/>
        <v>0</v>
      </c>
      <c r="S12" s="69" t="str">
        <f t="shared" si="1"/>
        <v xml:space="preserve"> </v>
      </c>
      <c r="T12" s="64"/>
      <c r="U12" s="130"/>
      <c r="V12" s="133"/>
    </row>
    <row r="13" spans="2:22" ht="77" customHeight="1" x14ac:dyDescent="0.35">
      <c r="B13" s="61">
        <v>7</v>
      </c>
      <c r="C13" s="98" t="s">
        <v>66</v>
      </c>
      <c r="D13" s="63">
        <v>1</v>
      </c>
      <c r="E13" s="64" t="s">
        <v>38</v>
      </c>
      <c r="F13" s="98" t="s">
        <v>56</v>
      </c>
      <c r="G13" s="141"/>
      <c r="H13" s="65" t="str">
        <f t="shared" si="0"/>
        <v>ANO</v>
      </c>
      <c r="I13" s="119"/>
      <c r="J13" s="104"/>
      <c r="K13" s="122"/>
      <c r="L13" s="122"/>
      <c r="M13" s="122"/>
      <c r="N13" s="126"/>
      <c r="O13" s="66">
        <f t="shared" si="2"/>
        <v>2500</v>
      </c>
      <c r="P13" s="67">
        <v>2500</v>
      </c>
      <c r="Q13" s="136"/>
      <c r="R13" s="68">
        <f t="shared" si="3"/>
        <v>0</v>
      </c>
      <c r="S13" s="69" t="str">
        <f t="shared" si="1"/>
        <v xml:space="preserve"> </v>
      </c>
      <c r="T13" s="64"/>
      <c r="U13" s="130"/>
      <c r="V13" s="133"/>
    </row>
    <row r="14" spans="2:22" ht="77" customHeight="1" x14ac:dyDescent="0.35">
      <c r="B14" s="61">
        <v>8</v>
      </c>
      <c r="C14" s="98" t="s">
        <v>67</v>
      </c>
      <c r="D14" s="63">
        <v>2</v>
      </c>
      <c r="E14" s="64" t="s">
        <v>38</v>
      </c>
      <c r="F14" s="98" t="s">
        <v>55</v>
      </c>
      <c r="G14" s="141"/>
      <c r="H14" s="65" t="str">
        <f t="shared" si="0"/>
        <v>ANO</v>
      </c>
      <c r="I14" s="119"/>
      <c r="J14" s="104"/>
      <c r="K14" s="122"/>
      <c r="L14" s="122"/>
      <c r="M14" s="122"/>
      <c r="N14" s="126"/>
      <c r="O14" s="66">
        <f t="shared" si="2"/>
        <v>7000</v>
      </c>
      <c r="P14" s="67">
        <v>3500</v>
      </c>
      <c r="Q14" s="136"/>
      <c r="R14" s="68">
        <f t="shared" si="3"/>
        <v>0</v>
      </c>
      <c r="S14" s="69" t="str">
        <f t="shared" si="1"/>
        <v xml:space="preserve"> </v>
      </c>
      <c r="T14" s="64"/>
      <c r="U14" s="130"/>
      <c r="V14" s="133"/>
    </row>
    <row r="15" spans="2:22" ht="77" customHeight="1" x14ac:dyDescent="0.35">
      <c r="B15" s="61">
        <v>9</v>
      </c>
      <c r="C15" s="98" t="s">
        <v>68</v>
      </c>
      <c r="D15" s="63">
        <v>1</v>
      </c>
      <c r="E15" s="64" t="s">
        <v>38</v>
      </c>
      <c r="F15" s="98" t="s">
        <v>54</v>
      </c>
      <c r="G15" s="141"/>
      <c r="H15" s="65" t="str">
        <f t="shared" si="0"/>
        <v>ANO</v>
      </c>
      <c r="I15" s="119"/>
      <c r="J15" s="104"/>
      <c r="K15" s="122"/>
      <c r="L15" s="122"/>
      <c r="M15" s="122"/>
      <c r="N15" s="126"/>
      <c r="O15" s="66">
        <f t="shared" si="2"/>
        <v>2100</v>
      </c>
      <c r="P15" s="67">
        <v>2100</v>
      </c>
      <c r="Q15" s="136"/>
      <c r="R15" s="68">
        <f t="shared" si="3"/>
        <v>0</v>
      </c>
      <c r="S15" s="69" t="str">
        <f t="shared" si="1"/>
        <v xml:space="preserve"> </v>
      </c>
      <c r="T15" s="64"/>
      <c r="U15" s="130"/>
      <c r="V15" s="133"/>
    </row>
    <row r="16" spans="2:22" ht="77" customHeight="1" x14ac:dyDescent="0.35">
      <c r="B16" s="61">
        <v>10</v>
      </c>
      <c r="C16" s="98" t="s">
        <v>69</v>
      </c>
      <c r="D16" s="63">
        <v>1</v>
      </c>
      <c r="E16" s="64" t="s">
        <v>38</v>
      </c>
      <c r="F16" s="98" t="s">
        <v>53</v>
      </c>
      <c r="G16" s="141"/>
      <c r="H16" s="65" t="str">
        <f t="shared" si="0"/>
        <v>ANO</v>
      </c>
      <c r="I16" s="119"/>
      <c r="J16" s="104"/>
      <c r="K16" s="122"/>
      <c r="L16" s="122"/>
      <c r="M16" s="122"/>
      <c r="N16" s="126"/>
      <c r="O16" s="66">
        <f t="shared" si="2"/>
        <v>2100</v>
      </c>
      <c r="P16" s="67">
        <v>2100</v>
      </c>
      <c r="Q16" s="136"/>
      <c r="R16" s="68">
        <f t="shared" si="3"/>
        <v>0</v>
      </c>
      <c r="S16" s="69" t="str">
        <f t="shared" si="1"/>
        <v xml:space="preserve"> </v>
      </c>
      <c r="T16" s="64"/>
      <c r="U16" s="130"/>
      <c r="V16" s="133"/>
    </row>
    <row r="17" spans="2:22" ht="77" customHeight="1" x14ac:dyDescent="0.35">
      <c r="B17" s="61">
        <v>11</v>
      </c>
      <c r="C17" s="98" t="s">
        <v>70</v>
      </c>
      <c r="D17" s="63">
        <v>1</v>
      </c>
      <c r="E17" s="64" t="s">
        <v>38</v>
      </c>
      <c r="F17" s="98" t="s">
        <v>53</v>
      </c>
      <c r="G17" s="141"/>
      <c r="H17" s="65" t="str">
        <f t="shared" si="0"/>
        <v>ANO</v>
      </c>
      <c r="I17" s="119"/>
      <c r="J17" s="104"/>
      <c r="K17" s="122"/>
      <c r="L17" s="122"/>
      <c r="M17" s="122"/>
      <c r="N17" s="126"/>
      <c r="O17" s="66">
        <f t="shared" si="2"/>
        <v>2100</v>
      </c>
      <c r="P17" s="67">
        <v>2100</v>
      </c>
      <c r="Q17" s="136"/>
      <c r="R17" s="68">
        <f t="shared" si="3"/>
        <v>0</v>
      </c>
      <c r="S17" s="69" t="str">
        <f t="shared" si="1"/>
        <v xml:space="preserve"> </v>
      </c>
      <c r="T17" s="64"/>
      <c r="U17" s="130"/>
      <c r="V17" s="133"/>
    </row>
    <row r="18" spans="2:22" ht="77" customHeight="1" x14ac:dyDescent="0.35">
      <c r="B18" s="61">
        <v>12</v>
      </c>
      <c r="C18" s="98" t="s">
        <v>48</v>
      </c>
      <c r="D18" s="63">
        <v>2</v>
      </c>
      <c r="E18" s="64" t="s">
        <v>38</v>
      </c>
      <c r="F18" s="98" t="s">
        <v>52</v>
      </c>
      <c r="G18" s="141"/>
      <c r="H18" s="65" t="str">
        <f t="shared" si="0"/>
        <v>ANO</v>
      </c>
      <c r="I18" s="119"/>
      <c r="J18" s="104"/>
      <c r="K18" s="122"/>
      <c r="L18" s="122"/>
      <c r="M18" s="122"/>
      <c r="N18" s="126"/>
      <c r="O18" s="66">
        <f t="shared" si="2"/>
        <v>5000</v>
      </c>
      <c r="P18" s="67">
        <v>2500</v>
      </c>
      <c r="Q18" s="136"/>
      <c r="R18" s="68">
        <f t="shared" si="3"/>
        <v>0</v>
      </c>
      <c r="S18" s="69" t="str">
        <f t="shared" si="1"/>
        <v xml:space="preserve"> </v>
      </c>
      <c r="T18" s="64"/>
      <c r="U18" s="130"/>
      <c r="V18" s="133"/>
    </row>
    <row r="19" spans="2:22" ht="77" customHeight="1" thickBot="1" x14ac:dyDescent="0.4">
      <c r="B19" s="78">
        <v>13</v>
      </c>
      <c r="C19" s="99" t="s">
        <v>49</v>
      </c>
      <c r="D19" s="79">
        <v>2</v>
      </c>
      <c r="E19" s="80" t="s">
        <v>38</v>
      </c>
      <c r="F19" s="99" t="s">
        <v>51</v>
      </c>
      <c r="G19" s="142"/>
      <c r="H19" s="81" t="str">
        <f t="shared" si="0"/>
        <v>ANO</v>
      </c>
      <c r="I19" s="120"/>
      <c r="J19" s="105"/>
      <c r="K19" s="123"/>
      <c r="L19" s="123"/>
      <c r="M19" s="123"/>
      <c r="N19" s="127"/>
      <c r="O19" s="82">
        <f t="shared" si="2"/>
        <v>5000</v>
      </c>
      <c r="P19" s="83">
        <v>2500</v>
      </c>
      <c r="Q19" s="137"/>
      <c r="R19" s="84">
        <f t="shared" si="3"/>
        <v>0</v>
      </c>
      <c r="S19" s="102" t="str">
        <f t="shared" si="1"/>
        <v xml:space="preserve"> </v>
      </c>
      <c r="T19" s="80"/>
      <c r="U19" s="131"/>
      <c r="V19" s="133"/>
    </row>
    <row r="20" spans="2:22" ht="86.25" customHeight="1" thickBot="1" x14ac:dyDescent="0.4">
      <c r="B20" s="85">
        <v>14</v>
      </c>
      <c r="C20" s="100" t="s">
        <v>71</v>
      </c>
      <c r="D20" s="86">
        <v>3</v>
      </c>
      <c r="E20" s="87" t="s">
        <v>38</v>
      </c>
      <c r="F20" s="100" t="s">
        <v>50</v>
      </c>
      <c r="G20" s="143"/>
      <c r="H20" s="88" t="str">
        <f t="shared" si="0"/>
        <v>NE</v>
      </c>
      <c r="I20" s="95" t="s">
        <v>39</v>
      </c>
      <c r="J20" s="87" t="s">
        <v>46</v>
      </c>
      <c r="K20" s="89"/>
      <c r="L20" s="95" t="s">
        <v>64</v>
      </c>
      <c r="M20" s="95" t="s">
        <v>63</v>
      </c>
      <c r="N20" s="90">
        <v>14</v>
      </c>
      <c r="O20" s="91">
        <f t="shared" si="2"/>
        <v>5400</v>
      </c>
      <c r="P20" s="92">
        <v>1800</v>
      </c>
      <c r="Q20" s="138"/>
      <c r="R20" s="93">
        <f t="shared" si="3"/>
        <v>0</v>
      </c>
      <c r="S20" s="94" t="str">
        <f t="shared" si="1"/>
        <v xml:space="preserve"> </v>
      </c>
      <c r="T20" s="87"/>
      <c r="U20" s="132" t="s">
        <v>10</v>
      </c>
      <c r="V20" s="133"/>
    </row>
    <row r="21" spans="2:22" ht="13.5" customHeight="1" thickTop="1" thickBot="1" x14ac:dyDescent="0.4">
      <c r="C21" s="5"/>
      <c r="D21" s="5"/>
      <c r="E21" s="5"/>
      <c r="F21" s="5"/>
      <c r="G21" s="5"/>
      <c r="H21" s="5"/>
      <c r="I21" s="5"/>
      <c r="J21" s="5"/>
      <c r="N21" s="5"/>
      <c r="O21" s="5"/>
      <c r="R21" s="53"/>
    </row>
    <row r="22" spans="2:22" ht="60.75" customHeight="1" thickTop="1" thickBot="1" x14ac:dyDescent="0.4">
      <c r="B22" s="108" t="s">
        <v>25</v>
      </c>
      <c r="C22" s="109"/>
      <c r="D22" s="109"/>
      <c r="E22" s="109"/>
      <c r="F22" s="109"/>
      <c r="G22" s="109"/>
      <c r="H22" s="54"/>
      <c r="I22" s="27"/>
      <c r="J22" s="27"/>
      <c r="K22" s="27"/>
      <c r="L22" s="12"/>
      <c r="M22" s="12"/>
      <c r="N22" s="28"/>
      <c r="O22" s="28"/>
      <c r="P22" s="29" t="s">
        <v>12</v>
      </c>
      <c r="Q22" s="110" t="s">
        <v>13</v>
      </c>
      <c r="R22" s="111"/>
      <c r="S22" s="112"/>
      <c r="T22" s="22"/>
      <c r="U22" s="30"/>
    </row>
    <row r="23" spans="2:22" ht="33" customHeight="1" thickTop="1" thickBot="1" x14ac:dyDescent="0.4">
      <c r="B23" s="113" t="s">
        <v>26</v>
      </c>
      <c r="C23" s="114"/>
      <c r="D23" s="114"/>
      <c r="E23" s="114"/>
      <c r="F23" s="114"/>
      <c r="G23" s="114"/>
      <c r="H23" s="43"/>
      <c r="I23" s="31"/>
      <c r="L23" s="10"/>
      <c r="M23" s="10"/>
      <c r="N23" s="32"/>
      <c r="O23" s="32"/>
      <c r="P23" s="33">
        <f>SUM(O7:O20)</f>
        <v>47000</v>
      </c>
      <c r="Q23" s="115">
        <f>SUM(R7:R20)</f>
        <v>0</v>
      </c>
      <c r="R23" s="116"/>
      <c r="S23" s="117"/>
    </row>
    <row r="24" spans="2:22" ht="14.25" customHeight="1" thickTop="1" x14ac:dyDescent="0.35"/>
    <row r="25" spans="2:22" ht="14.25" customHeight="1" x14ac:dyDescent="0.35">
      <c r="B25" s="46"/>
    </row>
    <row r="26" spans="2:22" ht="14.25" customHeight="1" x14ac:dyDescent="0.35">
      <c r="B26" s="47"/>
      <c r="C26" s="46"/>
    </row>
    <row r="27" spans="2:22" ht="14.25" customHeight="1" x14ac:dyDescent="0.35"/>
    <row r="28" spans="2:22" ht="14.25" customHeight="1" x14ac:dyDescent="0.35"/>
    <row r="29" spans="2:22" ht="14.25" customHeight="1" x14ac:dyDescent="0.35"/>
    <row r="30" spans="2:22" ht="14.25" customHeight="1" x14ac:dyDescent="0.35"/>
    <row r="31" spans="2:22" ht="14.25" customHeight="1" x14ac:dyDescent="0.35"/>
    <row r="32" spans="2:2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</sheetData>
  <sheetProtection algorithmName="SHA-512" hashValue="FQn9+j7YElkR8NLmvYwlqGJxGuCtDPudXLhDmTlR8XTdfuGpPGg8C4jkD7UTtn8OjKbbuADu0pKZVnX2Ew/EoA==" saltValue="XHJqLgFAxr2JlQeWzR9OZA==" spinCount="100000" sheet="1" objects="1" scenarios="1" selectLockedCells="1"/>
  <mergeCells count="12">
    <mergeCell ref="B23:G23"/>
    <mergeCell ref="Q23:S23"/>
    <mergeCell ref="I7:I19"/>
    <mergeCell ref="J7:J19"/>
    <mergeCell ref="K7:K19"/>
    <mergeCell ref="L7:L19"/>
    <mergeCell ref="M7:M19"/>
    <mergeCell ref="N7:N19"/>
    <mergeCell ref="U7:U19"/>
    <mergeCell ref="B1:C1"/>
    <mergeCell ref="B22:G22"/>
    <mergeCell ref="Q22:S22"/>
  </mergeCells>
  <conditionalFormatting sqref="B7:B20 D7:D20">
    <cfRule type="containsBlanks" dxfId="11" priority="53">
      <formula>LEN(TRIM(B7))=0</formula>
    </cfRule>
  </conditionalFormatting>
  <conditionalFormatting sqref="B7:B20">
    <cfRule type="cellIs" dxfId="10" priority="48" operator="greaterThanOrEqual">
      <formula>1</formula>
    </cfRule>
  </conditionalFormatting>
  <conditionalFormatting sqref="S7:S20">
    <cfRule type="cellIs" dxfId="9" priority="45" operator="equal">
      <formula>"VYHOVUJE"</formula>
    </cfRule>
  </conditionalFormatting>
  <conditionalFormatting sqref="S7:S20">
    <cfRule type="cellIs" dxfId="8" priority="44" operator="equal">
      <formula>"NEVYHOVUJE"</formula>
    </cfRule>
  </conditionalFormatting>
  <conditionalFormatting sqref="G7:G20 Q7:Q20">
    <cfRule type="containsBlanks" dxfId="7" priority="25">
      <formula>LEN(TRIM(G7))=0</formula>
    </cfRule>
  </conditionalFormatting>
  <conditionalFormatting sqref="G7:G20 Q7:Q20">
    <cfRule type="notContainsBlanks" dxfId="6" priority="23">
      <formula>LEN(TRIM(G7))&gt;0</formula>
    </cfRule>
  </conditionalFormatting>
  <conditionalFormatting sqref="G7:G20 Q7:Q20">
    <cfRule type="notContainsBlanks" dxfId="5" priority="22">
      <formula>LEN(TRIM(G7))&gt;0</formula>
    </cfRule>
  </conditionalFormatting>
  <conditionalFormatting sqref="G7:G20">
    <cfRule type="notContainsBlanks" dxfId="4" priority="21">
      <formula>LEN(TRIM(G7))&gt;0</formula>
    </cfRule>
  </conditionalFormatting>
  <conditionalFormatting sqref="H7:H20">
    <cfRule type="containsBlanks" dxfId="3" priority="54">
      <formula>LEN(TRIM(H7))=0</formula>
    </cfRule>
  </conditionalFormatting>
  <conditionalFormatting sqref="H7:H20">
    <cfRule type="notContainsBlanks" dxfId="2" priority="56">
      <formula>LEN(TRIM(H7))&gt;0</formula>
    </cfRule>
  </conditionalFormatting>
  <conditionalFormatting sqref="H7:H20">
    <cfRule type="containsText" dxfId="1" priority="3" operator="containsText" text="ANO">
      <formula>NOT(ISERROR(SEARCH("ANO",H7)))</formula>
    </cfRule>
  </conditionalFormatting>
  <conditionalFormatting sqref="H7:H20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E7:E20" xr:uid="{00000000-0002-0000-0000-000000000000}">
      <formula1>"ks,bal,sada,"</formula1>
    </dataValidation>
    <dataValidation type="list" showInputMessage="1" showErrorMessage="1" sqref="H7:H20 J7 J20" xr:uid="{00000000-0002-0000-0000-000001000000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 U20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4.5" x14ac:dyDescent="0.35"/>
  <cols>
    <col min="1" max="1" width="118.7265625" bestFit="1" customWidth="1"/>
  </cols>
  <sheetData>
    <row r="1" spans="1:2" ht="366.5" x14ac:dyDescent="0.35">
      <c r="A1" s="41" t="s">
        <v>23</v>
      </c>
      <c r="B1" s="34"/>
    </row>
    <row r="2" spans="1:2" ht="63" x14ac:dyDescent="0.35">
      <c r="A2" s="35" t="s">
        <v>14</v>
      </c>
      <c r="B2" s="36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05A9-80D3-43D9-9DC9-FDE0E413C3C8}">
  <dimension ref="B2:B11"/>
  <sheetViews>
    <sheetView workbookViewId="0">
      <selection activeCell="B22" sqref="B22"/>
    </sheetView>
  </sheetViews>
  <sheetFormatPr defaultRowHeight="14.5" x14ac:dyDescent="0.35"/>
  <cols>
    <col min="2" max="2" width="73.7265625" bestFit="1" customWidth="1"/>
  </cols>
  <sheetData>
    <row r="2" spans="2:2" x14ac:dyDescent="0.35">
      <c r="B2" s="37" t="s">
        <v>15</v>
      </c>
    </row>
    <row r="3" spans="2:2" x14ac:dyDescent="0.35">
      <c r="B3" s="5" t="s">
        <v>16</v>
      </c>
    </row>
    <row r="4" spans="2:2" x14ac:dyDescent="0.35">
      <c r="B4" s="5" t="s">
        <v>17</v>
      </c>
    </row>
    <row r="5" spans="2:2" x14ac:dyDescent="0.35">
      <c r="B5" s="5" t="s">
        <v>10</v>
      </c>
    </row>
    <row r="6" spans="2:2" x14ac:dyDescent="0.35">
      <c r="B6" s="5" t="s">
        <v>18</v>
      </c>
    </row>
    <row r="7" spans="2:2" x14ac:dyDescent="0.35">
      <c r="B7" s="5" t="s">
        <v>19</v>
      </c>
    </row>
    <row r="8" spans="2:2" x14ac:dyDescent="0.35">
      <c r="B8" s="38" t="s">
        <v>11</v>
      </c>
    </row>
    <row r="9" spans="2:2" x14ac:dyDescent="0.35">
      <c r="B9" s="38" t="s">
        <v>20</v>
      </c>
    </row>
    <row r="10" spans="2:2" x14ac:dyDescent="0.35">
      <c r="B10" s="38" t="s">
        <v>21</v>
      </c>
    </row>
    <row r="11" spans="2:2" x14ac:dyDescent="0.35">
      <c r="B11" s="38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revision>1</cp:revision>
  <cp:lastPrinted>2021-08-20T10:24:06Z</cp:lastPrinted>
  <dcterms:created xsi:type="dcterms:W3CDTF">2014-03-05T12:43:32Z</dcterms:created>
  <dcterms:modified xsi:type="dcterms:W3CDTF">2021-08-20T10:25:26Z</dcterms:modified>
</cp:coreProperties>
</file>